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lush Standing Water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<sst xmlns="http://schemas.openxmlformats.org/spreadsheetml/2006/main" count="34" uniqueCount="22">
  <si>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V1</t>
  </si>
  <si>
    <t>V2</t>
  </si>
  <si>
    <t>Delta Weight</t>
  </si>
  <si>
    <t>Mid wt &lt; Low Wt</t>
  </si>
  <si>
    <t>Mid wt &gt; Up Wt</t>
  </si>
  <si>
    <t>Status</t>
  </si>
  <si>
    <t>Delta V / Delta Wt</t>
  </si>
  <si>
    <t>Mid wt - Low wt</t>
  </si>
  <si>
    <t>+ V1</t>
  </si>
  <si>
    <t>+ V2</t>
  </si>
  <si>
    <t>Final Speeds</t>
  </si>
  <si>
    <t>Weight</t>
  </si>
  <si>
    <t>Pressure Altitude</t>
  </si>
  <si>
    <t>col1</t>
  </si>
  <si>
    <t>col3</t>
  </si>
  <si>
    <t>per 1</t>
  </si>
  <si>
    <t>Delta PA</t>
  </si>
  <si>
    <t>Delta weight</t>
  </si>
  <si>
    <t>Interpolated Value</t>
  </si>
  <si>
    <t>Interpolation</t>
  </si>
  <si>
    <t>Data for Slush/Standing Water</t>
  </si>
  <si>
    <t>Just Fill in the Yellow Boxes Only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</si>
</sst>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0.000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hh]:mm"/>
    <numFmt numFmtId="187" formatCode="[hh]:mm:ss"/>
    <numFmt numFmtId="188" formatCode="[$-409]h:mm:ss\ AM/PM"/>
    <numFmt numFmtId="189" formatCode="[h]:mm"/>
    <numFmt numFmtId="190" formatCode="[h]:mm:ss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76200</xdr:rowOff>
    </xdr:from>
    <xdr:to>
      <xdr:col>3</xdr:col>
      <xdr:colOff>314325</xdr:colOff>
      <xdr:row>14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18.140625" style="1" bestFit="1" customWidth="1"/>
    <col min="2" max="29" width="8.7109375" style="1" customWidth="1"/>
    <col min="30" max="30" width="22.8515625" style="1" customWidth="1"/>
    <col min="31" max="31" width="18.00390625" style="1" customWidth="1"/>
    <col min="32" max="32" width="16.28125" style="1" bestFit="1" customWidth="1"/>
    <col min="33" max="33" width="11.140625" style="1" bestFit="1" customWidth="1"/>
    <col min="34" max="34" width="8.421875" style="1" bestFit="1" customWidth="1"/>
    <col min="35" max="35" width="8.140625" style="1" bestFit="1" customWidth="1"/>
    <col min="36" max="36" width="3.421875" style="1" customWidth="1"/>
    <col min="37" max="37" width="10.8515625" style="1" customWidth="1"/>
    <col min="38" max="38" width="15.140625" style="1" bestFit="1" customWidth="1"/>
    <col min="39" max="16384" width="9.140625" style="1" customWidth="1"/>
  </cols>
  <sheetData>
    <row r="1" spans="1:39" ht="19.5" customHeight="1" thickBot="1">
      <c r="A1" s="34" t="s">
        <v>20</v>
      </c>
      <c r="B1" s="35"/>
      <c r="C1" s="3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4"/>
      <c r="AE1" s="4"/>
      <c r="AF1" s="15" t="s">
        <v>2</v>
      </c>
      <c r="AG1" s="16" t="s">
        <v>13</v>
      </c>
      <c r="AH1" s="16"/>
      <c r="AI1" s="16" t="s">
        <v>14</v>
      </c>
      <c r="AJ1" s="16"/>
      <c r="AK1" s="16"/>
      <c r="AL1" s="16" t="s">
        <v>3</v>
      </c>
      <c r="AM1" s="17">
        <f>IF(B9&lt;A5,1,0)</f>
        <v>0</v>
      </c>
    </row>
    <row r="2" spans="1:39" ht="19.5" customHeight="1">
      <c r="A2" s="30" t="s">
        <v>11</v>
      </c>
      <c r="B2" s="32" t="s">
        <v>12</v>
      </c>
      <c r="C2" s="3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"/>
      <c r="AE2" s="4"/>
      <c r="AF2" s="18">
        <f>A4-A5</f>
        <v>20</v>
      </c>
      <c r="AG2" s="7">
        <f>B4-B5</f>
        <v>3.0999999999999943</v>
      </c>
      <c r="AH2" s="3"/>
      <c r="AI2" s="8">
        <f>C4-C5</f>
        <v>3.1000000000000014</v>
      </c>
      <c r="AJ2" s="2"/>
      <c r="AK2" s="2"/>
      <c r="AL2" s="2" t="s">
        <v>4</v>
      </c>
      <c r="AM2" s="19">
        <f>IF(B9&gt;A4,1,0)</f>
        <v>0</v>
      </c>
    </row>
    <row r="3" spans="1:39" ht="19.5" customHeight="1" thickBot="1">
      <c r="A3" s="31"/>
      <c r="B3" s="28">
        <v>0</v>
      </c>
      <c r="C3" s="29">
        <v>4000</v>
      </c>
      <c r="AF3" s="20"/>
      <c r="AG3" s="2"/>
      <c r="AH3" s="2"/>
      <c r="AI3" s="2"/>
      <c r="AJ3" s="2"/>
      <c r="AK3" s="2"/>
      <c r="AL3" s="2" t="s">
        <v>5</v>
      </c>
      <c r="AM3" s="21">
        <f>SUM(AM1:AM2)</f>
        <v>0</v>
      </c>
    </row>
    <row r="4" spans="1:39" ht="19.5" customHeight="1">
      <c r="A4" s="11">
        <v>360</v>
      </c>
      <c r="B4" s="26">
        <v>53.3</v>
      </c>
      <c r="C4" s="14">
        <v>58.4</v>
      </c>
      <c r="AF4" s="20"/>
      <c r="AG4" s="2" t="s">
        <v>15</v>
      </c>
      <c r="AH4" s="2"/>
      <c r="AI4" s="2" t="s">
        <v>15</v>
      </c>
      <c r="AJ4" s="2"/>
      <c r="AK4" s="2"/>
      <c r="AL4" s="2"/>
      <c r="AM4" s="19"/>
    </row>
    <row r="5" spans="1:39" ht="19.5" customHeight="1" thickBot="1">
      <c r="A5" s="12">
        <v>340</v>
      </c>
      <c r="B5" s="27">
        <v>50.2</v>
      </c>
      <c r="C5" s="10">
        <v>55.3</v>
      </c>
      <c r="AF5" s="20" t="s">
        <v>6</v>
      </c>
      <c r="AG5" s="2">
        <f>AG2/AF2</f>
        <v>0.15499999999999972</v>
      </c>
      <c r="AH5" s="2"/>
      <c r="AI5" s="2">
        <f>AI2/AF2</f>
        <v>0.15500000000000008</v>
      </c>
      <c r="AJ5" s="2"/>
      <c r="AK5" s="2"/>
      <c r="AL5" s="2"/>
      <c r="AM5" s="19"/>
    </row>
    <row r="6" spans="32:39" ht="19.5" customHeight="1" thickBot="1">
      <c r="AF6" s="20"/>
      <c r="AG6" s="2"/>
      <c r="AH6" s="2"/>
      <c r="AI6" s="2"/>
      <c r="AJ6" s="2"/>
      <c r="AK6" s="2"/>
      <c r="AL6" s="2"/>
      <c r="AM6" s="19"/>
    </row>
    <row r="7" spans="1:39" ht="19.5" customHeight="1" thickBot="1">
      <c r="A7" s="37" t="s">
        <v>19</v>
      </c>
      <c r="B7" s="3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F7" s="20"/>
      <c r="AG7" s="2"/>
      <c r="AH7" s="2"/>
      <c r="AI7" s="2"/>
      <c r="AJ7" s="2"/>
      <c r="AK7" s="2"/>
      <c r="AL7" s="2"/>
      <c r="AM7" s="19"/>
    </row>
    <row r="8" spans="1:46" ht="19.5" customHeight="1">
      <c r="A8" s="40" t="s">
        <v>12</v>
      </c>
      <c r="B8" s="41">
        <v>1660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F8" s="20" t="s">
        <v>7</v>
      </c>
      <c r="AG8" s="5" t="s">
        <v>8</v>
      </c>
      <c r="AH8" s="5"/>
      <c r="AI8" s="5" t="s">
        <v>9</v>
      </c>
      <c r="AJ8" s="2"/>
      <c r="AK8" s="2"/>
      <c r="AL8" s="2"/>
      <c r="AM8" s="19"/>
      <c r="AO8" s="2"/>
      <c r="AP8" s="2"/>
      <c r="AQ8" s="2"/>
      <c r="AR8" s="2"/>
      <c r="AS8" s="2"/>
      <c r="AT8" s="2"/>
    </row>
    <row r="9" spans="1:39" ht="19.5" customHeight="1">
      <c r="A9" s="42" t="s">
        <v>11</v>
      </c>
      <c r="B9" s="43">
        <v>345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F9" s="22">
        <f>B9-A5</f>
        <v>5</v>
      </c>
      <c r="AG9" s="2">
        <f>AF9*AG5</f>
        <v>0.7749999999999986</v>
      </c>
      <c r="AH9" s="2"/>
      <c r="AI9" s="2">
        <f>AF9*AI5</f>
        <v>0.7750000000000004</v>
      </c>
      <c r="AJ9" s="2"/>
      <c r="AK9" s="2"/>
      <c r="AL9" s="2"/>
      <c r="AM9" s="19"/>
    </row>
    <row r="10" spans="1:39" ht="19.5" customHeight="1" thickBot="1">
      <c r="A10" s="44" t="s">
        <v>18</v>
      </c>
      <c r="B10" s="45">
        <f>AG26</f>
        <v>53.091499999999996</v>
      </c>
      <c r="C10" s="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F10" s="20"/>
      <c r="AG10" s="2"/>
      <c r="AH10" s="2"/>
      <c r="AI10" s="2"/>
      <c r="AJ10" s="2"/>
      <c r="AK10" s="2"/>
      <c r="AL10" s="2"/>
      <c r="AM10" s="19"/>
    </row>
    <row r="11" spans="4:39" ht="19.5" customHeight="1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F11" s="20" t="s">
        <v>10</v>
      </c>
      <c r="AG11" s="2" t="s">
        <v>0</v>
      </c>
      <c r="AH11" s="2"/>
      <c r="AI11" s="2" t="s">
        <v>1</v>
      </c>
      <c r="AJ11" s="2"/>
      <c r="AK11" s="2"/>
      <c r="AL11" s="2"/>
      <c r="AM11" s="19"/>
    </row>
    <row r="12" spans="1:39" ht="19.5" customHeight="1" thickBot="1">
      <c r="A12" s="39" t="s">
        <v>21</v>
      </c>
      <c r="B12" s="39"/>
      <c r="C12" s="39"/>
      <c r="D12" s="3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F12" s="23"/>
      <c r="AG12" s="13">
        <f>IF(AM3&gt;0,0,B5+AG9)</f>
        <v>50.975</v>
      </c>
      <c r="AH12" s="13"/>
      <c r="AI12" s="13">
        <f>IF(AM3&gt;0,0,C5+AI9)</f>
        <v>56.074999999999996</v>
      </c>
      <c r="AJ12" s="13"/>
      <c r="AK12" s="13"/>
      <c r="AL12" s="13"/>
      <c r="AM12" s="24"/>
    </row>
    <row r="13" spans="32:39" ht="19.5" customHeight="1">
      <c r="AF13" s="15"/>
      <c r="AG13" s="16"/>
      <c r="AH13" s="16"/>
      <c r="AI13" s="16"/>
      <c r="AJ13" s="16"/>
      <c r="AK13" s="16"/>
      <c r="AL13" s="16"/>
      <c r="AM13" s="17"/>
    </row>
    <row r="14" spans="32:39" ht="12.75">
      <c r="AF14" s="20"/>
      <c r="AG14" s="2"/>
      <c r="AH14" s="2"/>
      <c r="AI14" s="2"/>
      <c r="AJ14" s="2"/>
      <c r="AK14" s="2"/>
      <c r="AL14" s="2"/>
      <c r="AM14" s="19"/>
    </row>
    <row r="15" spans="32:39" ht="12.75">
      <c r="AF15" s="20" t="s">
        <v>16</v>
      </c>
      <c r="AG15" s="2" t="s">
        <v>17</v>
      </c>
      <c r="AH15" s="2"/>
      <c r="AI15" s="2"/>
      <c r="AJ15" s="2"/>
      <c r="AK15" s="2"/>
      <c r="AL15" s="2" t="s">
        <v>3</v>
      </c>
      <c r="AM15" s="19">
        <f>IF(B8&lt;B3,1,0)</f>
        <v>0</v>
      </c>
    </row>
    <row r="16" spans="32:39" ht="12.75">
      <c r="AF16" s="18">
        <f>C3-B3</f>
        <v>4000</v>
      </c>
      <c r="AG16" s="7">
        <f>AI12-AG12</f>
        <v>5.099999999999994</v>
      </c>
      <c r="AH16" s="3"/>
      <c r="AI16" s="8"/>
      <c r="AJ16" s="2"/>
      <c r="AK16" s="2"/>
      <c r="AL16" s="2" t="s">
        <v>4</v>
      </c>
      <c r="AM16" s="19">
        <f>IF(B8&gt;C3,1,0)</f>
        <v>0</v>
      </c>
    </row>
    <row r="17" spans="32:39" ht="12.75">
      <c r="AF17" s="20"/>
      <c r="AG17" s="2"/>
      <c r="AH17" s="2"/>
      <c r="AI17" s="2"/>
      <c r="AJ17" s="2"/>
      <c r="AK17" s="2"/>
      <c r="AL17" s="2" t="s">
        <v>5</v>
      </c>
      <c r="AM17" s="21">
        <f>SUM(AM15:AM16)</f>
        <v>0</v>
      </c>
    </row>
    <row r="18" spans="32:39" ht="12.75">
      <c r="AF18" s="20"/>
      <c r="AG18" s="2" t="s">
        <v>15</v>
      </c>
      <c r="AH18" s="2"/>
      <c r="AI18" s="2"/>
      <c r="AJ18" s="2"/>
      <c r="AK18" s="2"/>
      <c r="AL18" s="2"/>
      <c r="AM18" s="19"/>
    </row>
    <row r="19" spans="32:39" ht="12.75">
      <c r="AF19" s="20" t="s">
        <v>6</v>
      </c>
      <c r="AG19" s="2">
        <f>AG16/AF16</f>
        <v>0.0012749999999999986</v>
      </c>
      <c r="AH19" s="2"/>
      <c r="AI19" s="2"/>
      <c r="AJ19" s="2"/>
      <c r="AK19" s="2"/>
      <c r="AL19" s="2"/>
      <c r="AM19" s="19"/>
    </row>
    <row r="20" spans="32:39" ht="12.75">
      <c r="AF20" s="20"/>
      <c r="AG20" s="2"/>
      <c r="AH20" s="2"/>
      <c r="AI20" s="2"/>
      <c r="AJ20" s="2"/>
      <c r="AK20" s="2"/>
      <c r="AL20" s="2"/>
      <c r="AM20" s="19"/>
    </row>
    <row r="21" spans="32:39" ht="12.75">
      <c r="AF21" s="20"/>
      <c r="AG21" s="2"/>
      <c r="AH21" s="2"/>
      <c r="AI21" s="2"/>
      <c r="AJ21" s="2"/>
      <c r="AK21" s="2"/>
      <c r="AL21" s="2"/>
      <c r="AM21" s="19"/>
    </row>
    <row r="22" spans="32:39" ht="12.75">
      <c r="AF22" s="20" t="s">
        <v>7</v>
      </c>
      <c r="AG22" s="5" t="s">
        <v>8</v>
      </c>
      <c r="AH22" s="5"/>
      <c r="AI22" s="5"/>
      <c r="AJ22" s="2"/>
      <c r="AK22" s="2"/>
      <c r="AL22" s="2"/>
      <c r="AM22" s="19"/>
    </row>
    <row r="23" spans="32:39" ht="12.75">
      <c r="AF23" s="22">
        <f>B8-B3</f>
        <v>1660</v>
      </c>
      <c r="AG23" s="2">
        <f>AF23*AG19</f>
        <v>2.1164999999999976</v>
      </c>
      <c r="AH23" s="2"/>
      <c r="AI23" s="2"/>
      <c r="AJ23" s="2"/>
      <c r="AK23" s="2"/>
      <c r="AL23" s="2"/>
      <c r="AM23" s="19"/>
    </row>
    <row r="24" spans="32:39" ht="12.75">
      <c r="AF24" s="20"/>
      <c r="AG24" s="2"/>
      <c r="AH24" s="2"/>
      <c r="AI24" s="2"/>
      <c r="AJ24" s="2"/>
      <c r="AK24" s="2"/>
      <c r="AL24" s="2"/>
      <c r="AM24" s="19"/>
    </row>
    <row r="25" spans="32:39" ht="12.75">
      <c r="AF25" s="20" t="s">
        <v>10</v>
      </c>
      <c r="AG25" s="2" t="s">
        <v>0</v>
      </c>
      <c r="AH25" s="2"/>
      <c r="AI25" s="2"/>
      <c r="AJ25" s="2"/>
      <c r="AK25" s="2"/>
      <c r="AL25" s="2"/>
      <c r="AM25" s="19"/>
    </row>
    <row r="26" spans="32:39" ht="12.75">
      <c r="AF26" s="20"/>
      <c r="AG26" s="2">
        <f>IF(AM17&gt;0,0,AG12+AG23)</f>
        <v>53.091499999999996</v>
      </c>
      <c r="AH26" s="2"/>
      <c r="AI26" s="2"/>
      <c r="AJ26" s="2"/>
      <c r="AK26" s="2"/>
      <c r="AL26" s="2"/>
      <c r="AM26" s="19"/>
    </row>
    <row r="27" spans="32:39" ht="13.5" thickBot="1">
      <c r="AF27" s="23"/>
      <c r="AG27" s="13"/>
      <c r="AH27" s="13"/>
      <c r="AI27" s="13"/>
      <c r="AJ27" s="13"/>
      <c r="AK27" s="13"/>
      <c r="AL27" s="13"/>
      <c r="AM27" s="24"/>
    </row>
  </sheetData>
  <mergeCells count="5">
    <mergeCell ref="A12:D12"/>
    <mergeCell ref="A2:A3"/>
    <mergeCell ref="B2:C2"/>
    <mergeCell ref="A1:C1"/>
    <mergeCell ref="A7:B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Khwaja</dc:creator>
  <cp:keywords/>
  <dc:description/>
  <cp:lastModifiedBy>Khwaja</cp:lastModifiedBy>
  <dcterms:created xsi:type="dcterms:W3CDTF">2012-09-24T18:08:29Z</dcterms:created>
  <dcterms:modified xsi:type="dcterms:W3CDTF">2012-09-26T21:20:47Z</dcterms:modified>
  <cp:category/>
  <cp:version/>
  <cp:contentType/>
  <cp:contentStatus/>
</cp:coreProperties>
</file>